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269 CUENTA PUBLICA INTEGRADOS\"/>
    </mc:Choice>
  </mc:AlternateContent>
  <bookViews>
    <workbookView xWindow="0" yWindow="600" windowWidth="20490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1" l="1"/>
  <c r="Y62" i="1"/>
  <c r="X62" i="1"/>
  <c r="Z61" i="1"/>
  <c r="Y61" i="1"/>
  <c r="X61" i="1"/>
  <c r="X60" i="1"/>
  <c r="N60" i="1"/>
  <c r="M60" i="1"/>
  <c r="L60" i="1"/>
  <c r="K60" i="1"/>
  <c r="Z60" i="1" s="1"/>
  <c r="J60" i="1"/>
  <c r="I60" i="1"/>
  <c r="H60" i="1"/>
  <c r="G60" i="1"/>
  <c r="Y60" i="1" s="1"/>
  <c r="F60" i="1"/>
  <c r="Z59" i="1"/>
  <c r="Y59" i="1"/>
  <c r="X59" i="1"/>
  <c r="Z58" i="1"/>
  <c r="Y58" i="1"/>
  <c r="X58" i="1"/>
  <c r="Z57" i="1"/>
  <c r="Y57" i="1"/>
  <c r="X57" i="1"/>
  <c r="Z56" i="1"/>
  <c r="Y56" i="1"/>
  <c r="X56" i="1"/>
  <c r="Z55" i="1"/>
  <c r="Y55" i="1"/>
  <c r="X55" i="1"/>
  <c r="N54" i="1"/>
  <c r="Z54" i="1" s="1"/>
  <c r="M54" i="1"/>
  <c r="M49" i="1" s="1"/>
  <c r="L54" i="1"/>
  <c r="L49" i="1" s="1"/>
  <c r="K54" i="1"/>
  <c r="J54" i="1"/>
  <c r="Y54" i="1" s="1"/>
  <c r="I54" i="1"/>
  <c r="I49" i="1" s="1"/>
  <c r="H54" i="1"/>
  <c r="H49" i="1" s="1"/>
  <c r="Z49" i="1" s="1"/>
  <c r="G54" i="1"/>
  <c r="F54" i="1"/>
  <c r="X54" i="1" s="1"/>
  <c r="Z53" i="1"/>
  <c r="Y53" i="1"/>
  <c r="X53" i="1"/>
  <c r="Z52" i="1"/>
  <c r="Y52" i="1"/>
  <c r="X52" i="1"/>
  <c r="Z51" i="1"/>
  <c r="Y51" i="1"/>
  <c r="X51" i="1"/>
  <c r="N50" i="1"/>
  <c r="M50" i="1"/>
  <c r="L50" i="1"/>
  <c r="K50" i="1"/>
  <c r="Z50" i="1" s="1"/>
  <c r="J50" i="1"/>
  <c r="I50" i="1"/>
  <c r="H50" i="1"/>
  <c r="G50" i="1"/>
  <c r="Y50" i="1" s="1"/>
  <c r="F50" i="1"/>
  <c r="X50" i="1" s="1"/>
  <c r="N49" i="1"/>
  <c r="K49" i="1"/>
  <c r="J49" i="1"/>
  <c r="G49" i="1"/>
  <c r="Y49" i="1" s="1"/>
  <c r="F49" i="1"/>
  <c r="Z48" i="1"/>
  <c r="Y48" i="1"/>
  <c r="X48" i="1"/>
  <c r="Z47" i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X43" i="1"/>
  <c r="Y42" i="1"/>
  <c r="N42" i="1"/>
  <c r="M42" i="1"/>
  <c r="L42" i="1"/>
  <c r="K42" i="1"/>
  <c r="J42" i="1"/>
  <c r="I42" i="1"/>
  <c r="X42" i="1" s="1"/>
  <c r="H42" i="1"/>
  <c r="Z42" i="1" s="1"/>
  <c r="G42" i="1"/>
  <c r="F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Y33" i="1"/>
  <c r="N33" i="1"/>
  <c r="M33" i="1"/>
  <c r="L33" i="1"/>
  <c r="K33" i="1"/>
  <c r="J33" i="1"/>
  <c r="I33" i="1"/>
  <c r="X33" i="1" s="1"/>
  <c r="H33" i="1"/>
  <c r="Z33" i="1" s="1"/>
  <c r="G33" i="1"/>
  <c r="F33" i="1"/>
  <c r="Y32" i="1"/>
  <c r="N32" i="1"/>
  <c r="M32" i="1"/>
  <c r="L32" i="1"/>
  <c r="K32" i="1"/>
  <c r="J32" i="1"/>
  <c r="I32" i="1"/>
  <c r="H32" i="1"/>
  <c r="Z32" i="1" s="1"/>
  <c r="G32" i="1"/>
  <c r="F32" i="1"/>
  <c r="X32" i="1" s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X22" i="1"/>
  <c r="N22" i="1"/>
  <c r="M22" i="1"/>
  <c r="L22" i="1"/>
  <c r="K22" i="1"/>
  <c r="K13" i="1" s="1"/>
  <c r="J22" i="1"/>
  <c r="I22" i="1"/>
  <c r="H22" i="1"/>
  <c r="Z22" i="1" s="1"/>
  <c r="G22" i="1"/>
  <c r="G13" i="1" s="1"/>
  <c r="Y13" i="1" s="1"/>
  <c r="F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Y14" i="1"/>
  <c r="N14" i="1"/>
  <c r="M14" i="1"/>
  <c r="L14" i="1"/>
  <c r="K14" i="1"/>
  <c r="J14" i="1"/>
  <c r="I14" i="1"/>
  <c r="H14" i="1"/>
  <c r="Z14" i="1" s="1"/>
  <c r="G14" i="1"/>
  <c r="F14" i="1"/>
  <c r="X14" i="1" s="1"/>
  <c r="N13" i="1"/>
  <c r="M13" i="1"/>
  <c r="L13" i="1"/>
  <c r="J13" i="1"/>
  <c r="I13" i="1"/>
  <c r="H13" i="1"/>
  <c r="Z13" i="1" s="1"/>
  <c r="F13" i="1"/>
  <c r="X13" i="1" s="1"/>
  <c r="U9" i="1"/>
  <c r="R9" i="1"/>
  <c r="O9" i="1"/>
  <c r="L9" i="1"/>
  <c r="X49" i="1" l="1"/>
  <c r="Y22" i="1"/>
</calcChain>
</file>

<file path=xl/sharedStrings.xml><?xml version="1.0" encoding="utf-8"?>
<sst xmlns="http://schemas.openxmlformats.org/spreadsheetml/2006/main" count="61" uniqueCount="61">
  <si>
    <t>Cuenta Pública 2018</t>
  </si>
  <si>
    <t>Estado de Situación Financiera</t>
  </si>
  <si>
    <t>Al 31 de diciembre de 2018 y 2017</t>
  </si>
  <si>
    <t>(Pesos)</t>
  </si>
  <si>
    <t>Ente Público:</t>
  </si>
  <si>
    <t>Concepto</t>
  </si>
  <si>
    <t>Total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</si>
  <si>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</si>
  <si>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</si>
  <si>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</si>
  <si>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</si>
  <si>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</si>
  <si>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</si>
  <si>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</si>
  <si>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</si>
  <si>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</si>
  <si>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</si>
  <si>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</si>
  <si>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</si>
  <si>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</si>
  <si>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</si>
  <si>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</si>
  <si>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</si>
  <si>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</si>
  <si>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</si>
  <si>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</si>
  <si>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</si>
  <si>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</si>
  <si>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</si>
  <si>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</si>
  <si>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</si>
  <si>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</si>
  <si>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</si>
  <si>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CP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</si>
  <si>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</si>
  <si>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</si>
  <si>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</si>
  <si>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</si>
  <si>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</si>
  <si>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</si>
  <si>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</si>
  <si>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LP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</si>
  <si>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</si>
  <si>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</si>
  <si>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</si>
  <si>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</si>
  <si>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</si>
  <si>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</si>
  <si>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</si>
  <si>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</si>
  <si>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</si>
  <si>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</si>
  <si>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</si>
  <si>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</si>
  <si>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</si>
  <si>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</si>
  <si>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</si>
  <si>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3.1.1.2.0
DIF</t>
  </si>
  <si>
    <t>3.1.1.2.0
JMAPA</t>
  </si>
  <si>
    <t>MUNICIPIO DE SAN FELIPE        3.1.1.2.0 Entidades Paraestatales y Fideicomisos No Empresariales y No Financieros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</si>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</sst>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_ ;\-0\ "/>
    <numFmt numFmtId="165" formatCode="#,##0.00_ ;\-#,##0.0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  <numFmt numFmtId="171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1" fillId="0" borderId="0"/>
    <xf numFmtId="171" fontId="4" fillId="0" borderId="0"/>
    <xf numFmtId="17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/>
    <xf numFmtId="0" fontId="5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2" borderId="5" xfId="0" applyFont="1" applyFill="1" applyBorder="1"/>
    <xf numFmtId="0" fontId="5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8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164" fontId="7" fillId="3" borderId="14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3" borderId="18" xfId="1" applyNumberFormat="1" applyFont="1" applyFill="1" applyBorder="1" applyAlignment="1">
      <alignment horizontal="center" vertical="center" wrapText="1"/>
    </xf>
    <xf numFmtId="164" fontId="7" fillId="3" borderId="19" xfId="1" applyNumberFormat="1" applyFont="1" applyFill="1" applyBorder="1" applyAlignment="1">
      <alignment horizontal="center" vertical="center" wrapText="1"/>
    </xf>
    <xf numFmtId="164" fontId="7" fillId="3" borderId="20" xfId="1" applyNumberFormat="1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7" fillId="3" borderId="22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164" fontId="7" fillId="3" borderId="26" xfId="1" applyNumberFormat="1" applyFont="1" applyFill="1" applyBorder="1" applyAlignment="1">
      <alignment horizontal="center" vertical="center"/>
    </xf>
    <xf numFmtId="164" fontId="7" fillId="3" borderId="27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8" xfId="2" applyFont="1" applyFill="1" applyBorder="1" applyAlignment="1">
      <alignment vertical="center"/>
    </xf>
    <xf numFmtId="43" fontId="9" fillId="2" borderId="0" xfId="1" applyFont="1" applyFill="1" applyBorder="1" applyAlignment="1"/>
    <xf numFmtId="0" fontId="9" fillId="2" borderId="0" xfId="2" applyFont="1" applyFill="1" applyBorder="1" applyAlignment="1"/>
    <xf numFmtId="0" fontId="9" fillId="2" borderId="15" xfId="2" applyFont="1" applyFill="1" applyBorder="1" applyAlignment="1"/>
    <xf numFmtId="0" fontId="9" fillId="2" borderId="28" xfId="2" applyFont="1" applyFill="1" applyBorder="1" applyAlignment="1"/>
    <xf numFmtId="0" fontId="2" fillId="0" borderId="4" xfId="0" applyFont="1" applyBorder="1"/>
    <xf numFmtId="0" fontId="6" fillId="2" borderId="1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43" fontId="8" fillId="2" borderId="0" xfId="1" applyFont="1" applyFill="1" applyBorder="1" applyAlignment="1" applyProtection="1">
      <alignment vertical="top"/>
    </xf>
    <xf numFmtId="43" fontId="8" fillId="2" borderId="0" xfId="1" applyFont="1" applyFill="1" applyBorder="1" applyAlignment="1">
      <alignment vertical="top"/>
    </xf>
    <xf numFmtId="43" fontId="8" fillId="2" borderId="15" xfId="1" applyFont="1" applyFill="1" applyBorder="1" applyAlignment="1" applyProtection="1">
      <alignment vertical="top"/>
      <protection locked="0"/>
    </xf>
    <xf numFmtId="43" fontId="8" fillId="2" borderId="28" xfId="1" applyFont="1" applyFill="1" applyBorder="1" applyAlignment="1">
      <alignment vertical="top"/>
    </xf>
    <xf numFmtId="0" fontId="2" fillId="2" borderId="5" xfId="0" applyFont="1" applyFill="1" applyBorder="1" applyAlignment="1"/>
    <xf numFmtId="0" fontId="3" fillId="2" borderId="15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165" fontId="10" fillId="0" borderId="0" xfId="3" applyNumberFormat="1" applyFont="1" applyBorder="1" applyAlignment="1" applyProtection="1">
      <alignment vertical="top" wrapText="1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9" fillId="2" borderId="15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>
      <alignment vertical="top"/>
    </xf>
    <xf numFmtId="43" fontId="9" fillId="2" borderId="28" xfId="1" applyFont="1" applyFill="1" applyBorder="1" applyAlignment="1">
      <alignment vertical="top"/>
    </xf>
    <xf numFmtId="43" fontId="8" fillId="2" borderId="0" xfId="1" applyFont="1" applyFill="1" applyBorder="1" applyAlignment="1" applyProtection="1">
      <alignment vertical="top"/>
      <protection locked="0"/>
    </xf>
    <xf numFmtId="0" fontId="0" fillId="0" borderId="5" xfId="0" applyBorder="1"/>
    <xf numFmtId="4" fontId="11" fillId="0" borderId="0" xfId="0" applyNumberFormat="1" applyFont="1" applyFill="1" applyBorder="1" applyAlignment="1" applyProtection="1">
      <alignment horizontal="right" wrapText="1"/>
      <protection locked="0"/>
    </xf>
    <xf numFmtId="43" fontId="9" fillId="2" borderId="0" xfId="1" applyFont="1" applyFill="1" applyBorder="1" applyAlignment="1" applyProtection="1">
      <alignment vertical="top"/>
    </xf>
    <xf numFmtId="0" fontId="0" fillId="0" borderId="0" xfId="0" applyFont="1" applyBorder="1" applyAlignment="1"/>
    <xf numFmtId="0" fontId="8" fillId="0" borderId="0" xfId="0" applyFont="1" applyBorder="1" applyAlignment="1"/>
    <xf numFmtId="43" fontId="8" fillId="0" borderId="0" xfId="1" applyFont="1" applyBorder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left" vertical="top" wrapText="1"/>
    </xf>
    <xf numFmtId="43" fontId="9" fillId="2" borderId="28" xfId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 wrapText="1"/>
    </xf>
    <xf numFmtId="43" fontId="9" fillId="2" borderId="15" xfId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43" fontId="8" fillId="2" borderId="15" xfId="1" applyFont="1" applyFill="1" applyBorder="1" applyAlignment="1" applyProtection="1">
      <alignment vertical="top"/>
    </xf>
    <xf numFmtId="43" fontId="8" fillId="2" borderId="28" xfId="1" applyFont="1" applyFill="1" applyBorder="1" applyAlignment="1" applyProtection="1">
      <alignment vertical="top"/>
    </xf>
    <xf numFmtId="0" fontId="3" fillId="2" borderId="24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43" fontId="8" fillId="2" borderId="6" xfId="1" applyFont="1" applyFill="1" applyBorder="1" applyAlignment="1" applyProtection="1">
      <alignment vertical="top"/>
    </xf>
    <xf numFmtId="3" fontId="9" fillId="2" borderId="6" xfId="0" applyNumberFormat="1" applyFont="1" applyFill="1" applyBorder="1" applyAlignment="1">
      <alignment vertical="top"/>
    </xf>
    <xf numFmtId="43" fontId="8" fillId="2" borderId="24" xfId="1" applyFont="1" applyFill="1" applyBorder="1" applyAlignment="1" applyProtection="1">
      <alignment vertical="top"/>
    </xf>
    <xf numFmtId="43" fontId="8" fillId="2" borderId="29" xfId="1" applyFont="1" applyFill="1" applyBorder="1" applyAlignment="1" applyProtection="1">
      <alignment vertical="top"/>
    </xf>
    <xf numFmtId="0" fontId="2" fillId="2" borderId="30" xfId="2" applyFont="1" applyFill="1" applyBorder="1" applyAlignment="1">
      <alignment horizontal="center" vertical="center"/>
    </xf>
    <xf numFmtId="0" fontId="3" fillId="2" borderId="31" xfId="0" applyFont="1" applyFill="1" applyBorder="1"/>
    <xf numFmtId="0" fontId="2" fillId="2" borderId="31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32" xfId="0" applyFont="1" applyFill="1" applyBorder="1"/>
    <xf numFmtId="0" fontId="10" fillId="0" borderId="0" xfId="13" applyFont="1" applyBorder="1" applyAlignment="1">
      <alignment horizontal="center" vertical="center" wrapText="1"/>
    </xf>
  </cellXfs>
  <cellStyles count="21">
    <cellStyle name="=C:\WINNT\SYSTEM32\COMMAND.COM" xfId="5"/>
    <cellStyle name="Euro" xfId="6"/>
    <cellStyle name="Millares" xfId="1" builtinId="3"/>
    <cellStyle name="Millares 2" xfId="7"/>
    <cellStyle name="Millares 2 2" xfId="8"/>
    <cellStyle name="Millares 2 3" xfId="9"/>
    <cellStyle name="Millares 2 4" xfId="3"/>
    <cellStyle name="Millares 3" xfId="10"/>
    <cellStyle name="Moneda 2" xfId="11"/>
    <cellStyle name="Normal" xfId="0" builtinId="0"/>
    <cellStyle name="Normal 2" xfId="2"/>
    <cellStyle name="Normal 2 2" xfId="13"/>
    <cellStyle name="Normal 2 3" xfId="12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zoomScale="90" zoomScaleNormal="90" workbookViewId="0">
      <selection activeCell="B1" sqref="B1"/>
    </sheetView>
  </sheetViews>
  <sheetFormatPr baseColWidth="10" defaultRowHeight="15" x14ac:dyDescent="0.25"/>
  <cols>
    <col min="1" max="1" width="2.85546875" customWidth="1"/>
    <col min="2" max="2" width="3.28515625" customWidth="1"/>
    <col min="3" max="3" width="5" bestFit="1" customWidth="1"/>
    <col min="4" max="4" width="74.140625" bestFit="1" customWidth="1"/>
    <col min="5" max="5" width="2" customWidth="1"/>
    <col min="6" max="6" width="13.42578125" bestFit="1" customWidth="1"/>
    <col min="7" max="7" width="12.42578125" bestFit="1" customWidth="1"/>
    <col min="8" max="8" width="5.42578125" bestFit="1" customWidth="1"/>
    <col min="9" max="10" width="13.42578125" bestFit="1" customWidth="1"/>
    <col min="11" max="11" width="6" customWidth="1"/>
    <col min="12" max="12" width="0.5703125" hidden="1" customWidth="1"/>
    <col min="13" max="23" width="5.42578125" hidden="1" customWidth="1"/>
    <col min="24" max="25" width="13.42578125" bestFit="1" customWidth="1"/>
    <col min="26" max="26" width="5.42578125" bestFit="1" customWidth="1"/>
  </cols>
  <sheetData>
    <row r="1" spans="1:27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3"/>
      <c r="C2" s="4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x14ac:dyDescent="0.25">
      <c r="A3" s="1"/>
      <c r="B3" s="8"/>
      <c r="C3" s="9"/>
      <c r="D3" s="10"/>
      <c r="E3" s="11" t="s">
        <v>1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</row>
    <row r="4" spans="1:27" x14ac:dyDescent="0.25">
      <c r="A4" s="1"/>
      <c r="B4" s="8"/>
      <c r="C4" s="9"/>
      <c r="D4" s="10"/>
      <c r="E4" s="11" t="s">
        <v>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x14ac:dyDescent="0.25">
      <c r="A5" s="1"/>
      <c r="B5" s="8"/>
      <c r="C5" s="9"/>
      <c r="D5" s="10"/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</row>
    <row r="6" spans="1:27" x14ac:dyDescent="0.25">
      <c r="A6" s="1"/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2"/>
    </row>
    <row r="7" spans="1:27" x14ac:dyDescent="0.25">
      <c r="A7" s="1"/>
      <c r="B7" s="13"/>
      <c r="C7" s="14"/>
      <c r="D7" s="17" t="s">
        <v>4</v>
      </c>
      <c r="E7" s="18" t="s">
        <v>59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2"/>
    </row>
    <row r="8" spans="1:27" x14ac:dyDescent="0.25">
      <c r="A8" s="1"/>
      <c r="B8" s="19"/>
      <c r="C8" s="20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2"/>
    </row>
    <row r="9" spans="1:27" x14ac:dyDescent="0.25">
      <c r="A9" s="1"/>
      <c r="B9" s="19"/>
      <c r="C9" s="23"/>
      <c r="D9" s="24" t="s">
        <v>5</v>
      </c>
      <c r="E9" s="25"/>
      <c r="F9" s="26" t="s">
        <v>57</v>
      </c>
      <c r="G9" s="26"/>
      <c r="H9" s="27"/>
      <c r="I9" s="28" t="s">
        <v>58</v>
      </c>
      <c r="J9" s="29"/>
      <c r="K9" s="30"/>
      <c r="L9" s="26" t="e">
        <f t="shared" ref="L9" si="0">+#REF!</f>
        <v>#REF!</v>
      </c>
      <c r="M9" s="26"/>
      <c r="N9" s="27"/>
      <c r="O9" s="26" t="e">
        <f t="shared" ref="O9" si="1">+#REF!</f>
        <v>#REF!</v>
      </c>
      <c r="P9" s="26"/>
      <c r="Q9" s="27"/>
      <c r="R9" s="26" t="e">
        <f t="shared" ref="R9" si="2">+#REF!</f>
        <v>#REF!</v>
      </c>
      <c r="S9" s="26"/>
      <c r="T9" s="27"/>
      <c r="U9" s="26" t="e">
        <f t="shared" ref="U9" si="3">+#REF!</f>
        <v>#REF!</v>
      </c>
      <c r="V9" s="26"/>
      <c r="W9" s="27"/>
      <c r="X9" s="27" t="s">
        <v>6</v>
      </c>
      <c r="Y9" s="31"/>
      <c r="Z9" s="32"/>
      <c r="AA9" s="33"/>
    </row>
    <row r="10" spans="1:27" x14ac:dyDescent="0.25">
      <c r="A10" s="1"/>
      <c r="B10" s="19"/>
      <c r="C10" s="34"/>
      <c r="D10" s="35"/>
      <c r="E10" s="36"/>
      <c r="F10" s="37"/>
      <c r="G10" s="37"/>
      <c r="H10" s="38"/>
      <c r="I10" s="39"/>
      <c r="J10" s="40"/>
      <c r="K10" s="41"/>
      <c r="L10" s="37"/>
      <c r="M10" s="37"/>
      <c r="N10" s="38"/>
      <c r="O10" s="37"/>
      <c r="P10" s="37"/>
      <c r="Q10" s="38"/>
      <c r="R10" s="37"/>
      <c r="S10" s="37"/>
      <c r="T10" s="38"/>
      <c r="U10" s="37"/>
      <c r="V10" s="37"/>
      <c r="W10" s="38"/>
      <c r="X10" s="38"/>
      <c r="Y10" s="42"/>
      <c r="Z10" s="43"/>
      <c r="AA10" s="33"/>
    </row>
    <row r="11" spans="1:27" x14ac:dyDescent="0.25">
      <c r="A11" s="1"/>
      <c r="B11" s="19"/>
      <c r="C11" s="44"/>
      <c r="D11" s="45"/>
      <c r="E11" s="46"/>
      <c r="F11" s="47">
        <v>2018</v>
      </c>
      <c r="G11" s="48">
        <v>2017</v>
      </c>
      <c r="H11" s="48">
        <v>2016</v>
      </c>
      <c r="I11" s="47">
        <v>2018</v>
      </c>
      <c r="J11" s="48">
        <v>2017</v>
      </c>
      <c r="K11" s="48">
        <v>2016</v>
      </c>
      <c r="L11" s="47">
        <v>2016</v>
      </c>
      <c r="M11" s="48">
        <v>2015</v>
      </c>
      <c r="N11" s="48">
        <v>2014</v>
      </c>
      <c r="O11" s="47">
        <v>2016</v>
      </c>
      <c r="P11" s="48">
        <v>2015</v>
      </c>
      <c r="Q11" s="48">
        <v>2014</v>
      </c>
      <c r="R11" s="47">
        <v>2016</v>
      </c>
      <c r="S11" s="48">
        <v>2015</v>
      </c>
      <c r="T11" s="48">
        <v>2014</v>
      </c>
      <c r="U11" s="47">
        <v>2016</v>
      </c>
      <c r="V11" s="48">
        <v>2015</v>
      </c>
      <c r="W11" s="48">
        <v>2014</v>
      </c>
      <c r="X11" s="47">
        <v>2018</v>
      </c>
      <c r="Y11" s="48">
        <v>2017</v>
      </c>
      <c r="Z11" s="48">
        <v>2016</v>
      </c>
      <c r="AA11" s="33"/>
    </row>
    <row r="12" spans="1:27" x14ac:dyDescent="0.25">
      <c r="A12" s="1"/>
      <c r="B12" s="19"/>
      <c r="C12" s="49"/>
      <c r="D12" s="50"/>
      <c r="E12" s="50"/>
      <c r="F12" s="51"/>
      <c r="G12" s="51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2"/>
      <c r="Z12" s="54"/>
      <c r="AA12" s="12"/>
    </row>
    <row r="13" spans="1:27" x14ac:dyDescent="0.25">
      <c r="A13" s="1"/>
      <c r="B13" s="55"/>
      <c r="C13" s="56">
        <v>1000</v>
      </c>
      <c r="D13" s="57" t="s">
        <v>7</v>
      </c>
      <c r="E13" s="57"/>
      <c r="F13" s="58">
        <f>+F14+F22</f>
        <v>10314773.58</v>
      </c>
      <c r="G13" s="58">
        <f>+G14+G22</f>
        <v>7401230.0600000005</v>
      </c>
      <c r="H13" s="58">
        <f t="shared" ref="H13:N13" si="4">+H14+H22</f>
        <v>0</v>
      </c>
      <c r="I13" s="58">
        <f t="shared" si="4"/>
        <v>69388692.780000001</v>
      </c>
      <c r="J13" s="58">
        <f t="shared" si="4"/>
        <v>66465890.030000001</v>
      </c>
      <c r="K13" s="58">
        <f t="shared" si="4"/>
        <v>0</v>
      </c>
      <c r="L13" s="58">
        <f t="shared" si="4"/>
        <v>0</v>
      </c>
      <c r="M13" s="58">
        <f t="shared" si="4"/>
        <v>0</v>
      </c>
      <c r="N13" s="58">
        <f t="shared" si="4"/>
        <v>0</v>
      </c>
      <c r="O13" s="59"/>
      <c r="P13" s="59"/>
      <c r="Q13" s="59"/>
      <c r="R13" s="59"/>
      <c r="S13" s="59"/>
      <c r="T13" s="59"/>
      <c r="U13" s="59"/>
      <c r="V13" s="59"/>
      <c r="W13" s="59"/>
      <c r="X13" s="60">
        <f t="shared" ref="X13:Z44" si="5">+F13+I13+L13+O13+R13+U13</f>
        <v>79703466.359999999</v>
      </c>
      <c r="Y13" s="59">
        <f t="shared" si="5"/>
        <v>73867120.090000004</v>
      </c>
      <c r="Z13" s="61">
        <f t="shared" si="5"/>
        <v>0</v>
      </c>
      <c r="AA13" s="62"/>
    </row>
    <row r="14" spans="1:27" x14ac:dyDescent="0.25">
      <c r="A14" s="1"/>
      <c r="B14" s="55"/>
      <c r="C14" s="56">
        <v>1100</v>
      </c>
      <c r="D14" s="57" t="s">
        <v>8</v>
      </c>
      <c r="E14" s="57"/>
      <c r="F14" s="58">
        <f>SUM(F15:F21)</f>
        <v>2578315.33</v>
      </c>
      <c r="G14" s="58">
        <f>SUM(G15:G21)</f>
        <v>1713020.76</v>
      </c>
      <c r="H14" s="58">
        <f t="shared" ref="H14:N14" si="6">SUM(H15:H21)</f>
        <v>0</v>
      </c>
      <c r="I14" s="58">
        <f t="shared" si="6"/>
        <v>41497030.510000005</v>
      </c>
      <c r="J14" s="58">
        <f t="shared" si="6"/>
        <v>39535902.280000001</v>
      </c>
      <c r="K14" s="58">
        <f t="shared" si="6"/>
        <v>0</v>
      </c>
      <c r="L14" s="58">
        <f t="shared" si="6"/>
        <v>0</v>
      </c>
      <c r="M14" s="58">
        <f t="shared" si="6"/>
        <v>0</v>
      </c>
      <c r="N14" s="58">
        <f t="shared" si="6"/>
        <v>0</v>
      </c>
      <c r="O14" s="59"/>
      <c r="P14" s="59"/>
      <c r="Q14" s="59"/>
      <c r="R14" s="59"/>
      <c r="S14" s="59"/>
      <c r="T14" s="59"/>
      <c r="U14" s="59"/>
      <c r="V14" s="59"/>
      <c r="W14" s="59"/>
      <c r="X14" s="60">
        <f t="shared" si="5"/>
        <v>44075345.840000004</v>
      </c>
      <c r="Y14" s="59">
        <f t="shared" si="5"/>
        <v>41248923.039999999</v>
      </c>
      <c r="Z14" s="61">
        <f t="shared" si="5"/>
        <v>0</v>
      </c>
      <c r="AA14" s="12"/>
    </row>
    <row r="15" spans="1:27" x14ac:dyDescent="0.25">
      <c r="A15" s="1"/>
      <c r="B15" s="55"/>
      <c r="C15" s="63">
        <v>1110</v>
      </c>
      <c r="D15" s="64" t="s">
        <v>9</v>
      </c>
      <c r="E15" s="64"/>
      <c r="F15" s="65">
        <v>803861</v>
      </c>
      <c r="G15" s="66">
        <v>690368.46</v>
      </c>
      <c r="H15" s="66">
        <v>0</v>
      </c>
      <c r="I15" s="66">
        <v>15434010.130000001</v>
      </c>
      <c r="J15" s="66">
        <v>16122910.199999999</v>
      </c>
      <c r="K15" s="66">
        <v>0</v>
      </c>
      <c r="L15" s="66">
        <v>0</v>
      </c>
      <c r="M15" s="66">
        <v>0</v>
      </c>
      <c r="N15" s="66">
        <v>0</v>
      </c>
      <c r="O15" s="66"/>
      <c r="P15" s="66"/>
      <c r="Q15" s="66"/>
      <c r="R15" s="66"/>
      <c r="S15" s="66"/>
      <c r="T15" s="66"/>
      <c r="U15" s="66"/>
      <c r="V15" s="66"/>
      <c r="W15" s="66"/>
      <c r="X15" s="67">
        <f t="shared" si="5"/>
        <v>16237871.130000001</v>
      </c>
      <c r="Y15" s="68">
        <f t="shared" si="5"/>
        <v>16813278.66</v>
      </c>
      <c r="Z15" s="69">
        <f t="shared" si="5"/>
        <v>0</v>
      </c>
      <c r="AA15" s="12"/>
    </row>
    <row r="16" spans="1:27" x14ac:dyDescent="0.25">
      <c r="A16" s="1"/>
      <c r="B16" s="55"/>
      <c r="C16" s="63">
        <v>1120</v>
      </c>
      <c r="D16" s="64" t="s">
        <v>10</v>
      </c>
      <c r="E16" s="64"/>
      <c r="F16" s="66">
        <v>523314.53</v>
      </c>
      <c r="G16" s="66">
        <v>3347.4000000000015</v>
      </c>
      <c r="H16" s="66">
        <v>0</v>
      </c>
      <c r="I16" s="66">
        <v>23688269.719999999</v>
      </c>
      <c r="J16" s="66">
        <v>22147282.02</v>
      </c>
      <c r="K16" s="66">
        <v>0</v>
      </c>
      <c r="L16" s="66">
        <v>0</v>
      </c>
      <c r="M16" s="66">
        <v>0</v>
      </c>
      <c r="N16" s="66">
        <v>0</v>
      </c>
      <c r="O16" s="66"/>
      <c r="P16" s="66"/>
      <c r="Q16" s="66"/>
      <c r="R16" s="66"/>
      <c r="S16" s="66"/>
      <c r="T16" s="66"/>
      <c r="U16" s="66"/>
      <c r="V16" s="66"/>
      <c r="W16" s="66"/>
      <c r="X16" s="67">
        <f t="shared" si="5"/>
        <v>24211584.25</v>
      </c>
      <c r="Y16" s="68">
        <f t="shared" si="5"/>
        <v>22150629.419999998</v>
      </c>
      <c r="Z16" s="69">
        <f t="shared" si="5"/>
        <v>0</v>
      </c>
      <c r="AA16" s="12"/>
    </row>
    <row r="17" spans="1:27" x14ac:dyDescent="0.25">
      <c r="A17" s="1"/>
      <c r="B17" s="55"/>
      <c r="C17" s="63">
        <v>1130</v>
      </c>
      <c r="D17" s="64" t="s">
        <v>11</v>
      </c>
      <c r="E17" s="64"/>
      <c r="F17" s="66">
        <v>0</v>
      </c>
      <c r="G17" s="66">
        <v>0</v>
      </c>
      <c r="H17" s="66">
        <v>0</v>
      </c>
      <c r="I17" s="66">
        <v>1633091.82</v>
      </c>
      <c r="J17" s="66">
        <v>209999.56</v>
      </c>
      <c r="K17" s="66">
        <v>0</v>
      </c>
      <c r="L17" s="66">
        <v>0</v>
      </c>
      <c r="M17" s="66">
        <v>0</v>
      </c>
      <c r="N17" s="66">
        <v>0</v>
      </c>
      <c r="O17" s="66"/>
      <c r="P17" s="66"/>
      <c r="Q17" s="66"/>
      <c r="R17" s="66"/>
      <c r="S17" s="66"/>
      <c r="T17" s="66"/>
      <c r="U17" s="66"/>
      <c r="V17" s="66"/>
      <c r="W17" s="66"/>
      <c r="X17" s="67">
        <f t="shared" si="5"/>
        <v>1633091.82</v>
      </c>
      <c r="Y17" s="68">
        <f t="shared" si="5"/>
        <v>209999.56</v>
      </c>
      <c r="Z17" s="69">
        <f t="shared" si="5"/>
        <v>0</v>
      </c>
      <c r="AA17" s="12"/>
    </row>
    <row r="18" spans="1:27" x14ac:dyDescent="0.25">
      <c r="A18" s="1"/>
      <c r="B18" s="55"/>
      <c r="C18" s="63">
        <v>1140</v>
      </c>
      <c r="D18" s="64" t="s">
        <v>12</v>
      </c>
      <c r="E18" s="64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/>
      <c r="P18" s="66"/>
      <c r="Q18" s="66"/>
      <c r="R18" s="66"/>
      <c r="S18" s="66"/>
      <c r="T18" s="66"/>
      <c r="U18" s="66"/>
      <c r="V18" s="66"/>
      <c r="W18" s="66"/>
      <c r="X18" s="67">
        <f t="shared" si="5"/>
        <v>0</v>
      </c>
      <c r="Y18" s="68">
        <f t="shared" si="5"/>
        <v>0</v>
      </c>
      <c r="Z18" s="69">
        <f t="shared" si="5"/>
        <v>0</v>
      </c>
      <c r="AA18" s="12"/>
    </row>
    <row r="19" spans="1:27" x14ac:dyDescent="0.25">
      <c r="A19" s="1"/>
      <c r="B19" s="55"/>
      <c r="C19" s="63">
        <v>1150</v>
      </c>
      <c r="D19" s="64" t="s">
        <v>13</v>
      </c>
      <c r="E19" s="64"/>
      <c r="F19" s="65">
        <v>1251139.8</v>
      </c>
      <c r="G19" s="66">
        <v>1019304.9</v>
      </c>
      <c r="H19" s="66">
        <v>0</v>
      </c>
      <c r="I19" s="66">
        <v>741658.84</v>
      </c>
      <c r="J19" s="66">
        <v>1055710.5</v>
      </c>
      <c r="K19" s="66">
        <v>0</v>
      </c>
      <c r="L19" s="66">
        <v>0</v>
      </c>
      <c r="M19" s="66">
        <v>0</v>
      </c>
      <c r="N19" s="66">
        <v>0</v>
      </c>
      <c r="O19" s="66"/>
      <c r="P19" s="66"/>
      <c r="Q19" s="66"/>
      <c r="R19" s="66"/>
      <c r="S19" s="66"/>
      <c r="T19" s="66"/>
      <c r="U19" s="66"/>
      <c r="V19" s="66"/>
      <c r="W19" s="66"/>
      <c r="X19" s="67">
        <f t="shared" si="5"/>
        <v>1992798.6400000001</v>
      </c>
      <c r="Y19" s="68">
        <f t="shared" si="5"/>
        <v>2075015.4</v>
      </c>
      <c r="Z19" s="69">
        <f t="shared" si="5"/>
        <v>0</v>
      </c>
      <c r="AA19" s="12"/>
    </row>
    <row r="20" spans="1:27" x14ac:dyDescent="0.25">
      <c r="A20" s="1"/>
      <c r="B20" s="55"/>
      <c r="C20" s="63">
        <v>1160</v>
      </c>
      <c r="D20" s="64" t="s">
        <v>14</v>
      </c>
      <c r="E20" s="64"/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/>
      <c r="P20" s="66"/>
      <c r="Q20" s="66"/>
      <c r="R20" s="66"/>
      <c r="S20" s="66"/>
      <c r="T20" s="66"/>
      <c r="U20" s="66"/>
      <c r="V20" s="66"/>
      <c r="W20" s="66"/>
      <c r="X20" s="67">
        <f t="shared" si="5"/>
        <v>0</v>
      </c>
      <c r="Y20" s="68">
        <f t="shared" si="5"/>
        <v>0</v>
      </c>
      <c r="Z20" s="69">
        <f t="shared" si="5"/>
        <v>0</v>
      </c>
      <c r="AA20" s="12"/>
    </row>
    <row r="21" spans="1:27" x14ac:dyDescent="0.25">
      <c r="A21" s="1"/>
      <c r="B21" s="55"/>
      <c r="C21" s="63">
        <v>1190</v>
      </c>
      <c r="D21" s="64" t="s">
        <v>15</v>
      </c>
      <c r="E21" s="64"/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/>
      <c r="P21" s="66"/>
      <c r="Q21" s="66"/>
      <c r="R21" s="66"/>
      <c r="S21" s="66"/>
      <c r="T21" s="66"/>
      <c r="U21" s="66"/>
      <c r="V21" s="66"/>
      <c r="W21" s="66"/>
      <c r="X21" s="67">
        <f t="shared" si="5"/>
        <v>0</v>
      </c>
      <c r="Y21" s="68">
        <f t="shared" si="5"/>
        <v>0</v>
      </c>
      <c r="Z21" s="69">
        <f t="shared" si="5"/>
        <v>0</v>
      </c>
      <c r="AA21" s="12"/>
    </row>
    <row r="22" spans="1:27" x14ac:dyDescent="0.25">
      <c r="A22" s="1"/>
      <c r="B22" s="55"/>
      <c r="C22" s="56">
        <v>1200</v>
      </c>
      <c r="D22" s="57" t="s">
        <v>16</v>
      </c>
      <c r="E22" s="57"/>
      <c r="F22" s="58">
        <f>SUM(F23:F31)</f>
        <v>7736458.25</v>
      </c>
      <c r="G22" s="58">
        <f>SUM(G23:G31)</f>
        <v>5688209.3000000007</v>
      </c>
      <c r="H22" s="58">
        <f t="shared" ref="H22:N22" si="7">SUM(H23:H31)</f>
        <v>0</v>
      </c>
      <c r="I22" s="58">
        <f t="shared" si="7"/>
        <v>27891662.27</v>
      </c>
      <c r="J22" s="58">
        <f t="shared" si="7"/>
        <v>26929987.749999996</v>
      </c>
      <c r="K22" s="58">
        <f t="shared" si="7"/>
        <v>0</v>
      </c>
      <c r="L22" s="58">
        <f t="shared" si="7"/>
        <v>0</v>
      </c>
      <c r="M22" s="58">
        <f t="shared" si="7"/>
        <v>0</v>
      </c>
      <c r="N22" s="58">
        <f t="shared" si="7"/>
        <v>0</v>
      </c>
      <c r="O22" s="70"/>
      <c r="P22" s="70"/>
      <c r="Q22" s="70"/>
      <c r="R22" s="70"/>
      <c r="S22" s="70"/>
      <c r="T22" s="70"/>
      <c r="U22" s="70"/>
      <c r="V22" s="70"/>
      <c r="W22" s="70"/>
      <c r="X22" s="60">
        <f t="shared" si="5"/>
        <v>35628120.519999996</v>
      </c>
      <c r="Y22" s="59">
        <f t="shared" si="5"/>
        <v>32618197.049999997</v>
      </c>
      <c r="Z22" s="61">
        <f t="shared" si="5"/>
        <v>0</v>
      </c>
      <c r="AA22" s="12"/>
    </row>
    <row r="23" spans="1:27" x14ac:dyDescent="0.25">
      <c r="A23" s="1"/>
      <c r="B23" s="55"/>
      <c r="C23" s="63">
        <v>1210</v>
      </c>
      <c r="D23" s="64" t="s">
        <v>17</v>
      </c>
      <c r="E23" s="64"/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/>
      <c r="P23" s="68"/>
      <c r="Q23" s="68"/>
      <c r="R23" s="68"/>
      <c r="S23" s="68"/>
      <c r="T23" s="68"/>
      <c r="U23" s="68"/>
      <c r="V23" s="68"/>
      <c r="W23" s="68"/>
      <c r="X23" s="67">
        <f t="shared" si="5"/>
        <v>0</v>
      </c>
      <c r="Y23" s="68">
        <f t="shared" si="5"/>
        <v>0</v>
      </c>
      <c r="Z23" s="69">
        <f t="shared" si="5"/>
        <v>0</v>
      </c>
      <c r="AA23" s="71"/>
    </row>
    <row r="24" spans="1:27" x14ac:dyDescent="0.25">
      <c r="A24" s="1"/>
      <c r="B24" s="55"/>
      <c r="C24" s="63">
        <v>1220</v>
      </c>
      <c r="D24" s="64" t="s">
        <v>18</v>
      </c>
      <c r="E24" s="64"/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/>
      <c r="P24" s="68"/>
      <c r="Q24" s="68"/>
      <c r="R24" s="68"/>
      <c r="S24" s="68"/>
      <c r="T24" s="68"/>
      <c r="U24" s="68"/>
      <c r="V24" s="68"/>
      <c r="W24" s="68"/>
      <c r="X24" s="67">
        <f t="shared" si="5"/>
        <v>0</v>
      </c>
      <c r="Y24" s="68">
        <f t="shared" si="5"/>
        <v>0</v>
      </c>
      <c r="Z24" s="69">
        <f t="shared" si="5"/>
        <v>0</v>
      </c>
      <c r="AA24" s="71"/>
    </row>
    <row r="25" spans="1:27" x14ac:dyDescent="0.25">
      <c r="A25" s="1"/>
      <c r="B25" s="55"/>
      <c r="C25" s="63">
        <v>1230</v>
      </c>
      <c r="D25" s="64" t="s">
        <v>19</v>
      </c>
      <c r="E25" s="64"/>
      <c r="F25" s="68">
        <v>6741995.5300000003</v>
      </c>
      <c r="G25" s="68">
        <v>4373788</v>
      </c>
      <c r="H25" s="68">
        <v>0</v>
      </c>
      <c r="I25" s="68">
        <v>24583644.600000001</v>
      </c>
      <c r="J25" s="68">
        <v>23619723.52</v>
      </c>
      <c r="K25" s="68">
        <v>0</v>
      </c>
      <c r="L25" s="68">
        <v>0</v>
      </c>
      <c r="M25" s="68">
        <v>0</v>
      </c>
      <c r="N25" s="68">
        <v>0</v>
      </c>
      <c r="O25" s="66"/>
      <c r="P25" s="66"/>
      <c r="Q25" s="66"/>
      <c r="R25" s="66"/>
      <c r="S25" s="66"/>
      <c r="T25" s="66"/>
      <c r="U25" s="66"/>
      <c r="V25" s="66"/>
      <c r="W25" s="66"/>
      <c r="X25" s="67">
        <f t="shared" si="5"/>
        <v>31325640.130000003</v>
      </c>
      <c r="Y25" s="68">
        <f t="shared" si="5"/>
        <v>27993511.52</v>
      </c>
      <c r="Z25" s="69">
        <f t="shared" si="5"/>
        <v>0</v>
      </c>
      <c r="AA25" s="71"/>
    </row>
    <row r="26" spans="1:27" x14ac:dyDescent="0.25">
      <c r="A26" s="1"/>
      <c r="B26" s="55"/>
      <c r="C26" s="63">
        <v>1240</v>
      </c>
      <c r="D26" s="64" t="s">
        <v>20</v>
      </c>
      <c r="E26" s="64"/>
      <c r="F26" s="68">
        <v>1682992.63</v>
      </c>
      <c r="G26" s="68">
        <v>1626647.15</v>
      </c>
      <c r="H26" s="68">
        <v>0</v>
      </c>
      <c r="I26" s="68">
        <v>4325980.59</v>
      </c>
      <c r="J26" s="68">
        <v>4074409.5600000005</v>
      </c>
      <c r="K26" s="68">
        <v>0</v>
      </c>
      <c r="L26" s="68">
        <v>0</v>
      </c>
      <c r="M26" s="68">
        <v>0</v>
      </c>
      <c r="N26" s="68">
        <v>0</v>
      </c>
      <c r="O26" s="66"/>
      <c r="P26" s="66"/>
      <c r="Q26" s="66"/>
      <c r="R26" s="66"/>
      <c r="S26" s="66"/>
      <c r="T26" s="66"/>
      <c r="U26" s="66"/>
      <c r="V26" s="66"/>
      <c r="W26" s="66"/>
      <c r="X26" s="67">
        <f t="shared" si="5"/>
        <v>6008973.2199999997</v>
      </c>
      <c r="Y26" s="68">
        <f t="shared" si="5"/>
        <v>5701056.7100000009</v>
      </c>
      <c r="Z26" s="69">
        <f t="shared" si="5"/>
        <v>0</v>
      </c>
      <c r="AA26" s="71"/>
    </row>
    <row r="27" spans="1:27" x14ac:dyDescent="0.25">
      <c r="A27" s="1"/>
      <c r="B27" s="55"/>
      <c r="C27" s="63">
        <v>1250</v>
      </c>
      <c r="D27" s="64" t="s">
        <v>21</v>
      </c>
      <c r="E27" s="64"/>
      <c r="F27" s="68">
        <v>64870</v>
      </c>
      <c r="G27" s="68">
        <v>64870</v>
      </c>
      <c r="H27" s="68">
        <v>0</v>
      </c>
      <c r="I27" s="72">
        <v>346662.24</v>
      </c>
      <c r="J27" s="72">
        <v>346662.24</v>
      </c>
      <c r="K27" s="72">
        <v>0</v>
      </c>
      <c r="L27" s="68">
        <v>0</v>
      </c>
      <c r="M27" s="68">
        <v>0</v>
      </c>
      <c r="N27" s="68">
        <v>0</v>
      </c>
      <c r="O27" s="66"/>
      <c r="P27" s="66"/>
      <c r="Q27" s="66"/>
      <c r="R27" s="66"/>
      <c r="S27" s="66"/>
      <c r="T27" s="66"/>
      <c r="U27" s="66"/>
      <c r="V27" s="66"/>
      <c r="W27" s="66"/>
      <c r="X27" s="67">
        <f t="shared" si="5"/>
        <v>411532.24</v>
      </c>
      <c r="Y27" s="68">
        <f t="shared" si="5"/>
        <v>411532.24</v>
      </c>
      <c r="Z27" s="69">
        <f t="shared" si="5"/>
        <v>0</v>
      </c>
      <c r="AA27" s="71"/>
    </row>
    <row r="28" spans="1:27" x14ac:dyDescent="0.25">
      <c r="A28" s="1"/>
      <c r="B28" s="55"/>
      <c r="C28" s="63">
        <v>1260</v>
      </c>
      <c r="D28" s="64" t="s">
        <v>22</v>
      </c>
      <c r="E28" s="64"/>
      <c r="F28" s="68">
        <v>-753399.91</v>
      </c>
      <c r="G28" s="68">
        <v>-377095.85000000003</v>
      </c>
      <c r="H28" s="68">
        <v>0</v>
      </c>
      <c r="I28" s="72">
        <v>-1364625.16</v>
      </c>
      <c r="J28" s="72">
        <v>-1110807.57</v>
      </c>
      <c r="K28" s="72">
        <v>0</v>
      </c>
      <c r="L28" s="68">
        <v>0</v>
      </c>
      <c r="M28" s="68">
        <v>0</v>
      </c>
      <c r="N28" s="68">
        <v>0</v>
      </c>
      <c r="O28" s="66"/>
      <c r="P28" s="66"/>
      <c r="Q28" s="66"/>
      <c r="R28" s="66"/>
      <c r="S28" s="66"/>
      <c r="T28" s="66"/>
      <c r="U28" s="66"/>
      <c r="V28" s="66"/>
      <c r="W28" s="66"/>
      <c r="X28" s="67">
        <f t="shared" si="5"/>
        <v>-2118025.0699999998</v>
      </c>
      <c r="Y28" s="68">
        <f t="shared" si="5"/>
        <v>-1487903.4200000002</v>
      </c>
      <c r="Z28" s="69">
        <f t="shared" si="5"/>
        <v>0</v>
      </c>
      <c r="AA28" s="71"/>
    </row>
    <row r="29" spans="1:27" x14ac:dyDescent="0.25">
      <c r="A29" s="1"/>
      <c r="B29" s="55"/>
      <c r="C29" s="63">
        <v>1270</v>
      </c>
      <c r="D29" s="64" t="s">
        <v>23</v>
      </c>
      <c r="E29" s="64"/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6"/>
      <c r="P29" s="66"/>
      <c r="Q29" s="66"/>
      <c r="R29" s="66"/>
      <c r="S29" s="66"/>
      <c r="T29" s="66"/>
      <c r="U29" s="66"/>
      <c r="V29" s="66"/>
      <c r="W29" s="66"/>
      <c r="X29" s="67">
        <f t="shared" si="5"/>
        <v>0</v>
      </c>
      <c r="Y29" s="68">
        <f t="shared" si="5"/>
        <v>0</v>
      </c>
      <c r="Z29" s="69">
        <f t="shared" si="5"/>
        <v>0</v>
      </c>
      <c r="AA29" s="71"/>
    </row>
    <row r="30" spans="1:27" x14ac:dyDescent="0.25">
      <c r="A30" s="1"/>
      <c r="B30" s="55"/>
      <c r="C30" s="63">
        <v>1280</v>
      </c>
      <c r="D30" s="64" t="s">
        <v>24</v>
      </c>
      <c r="E30" s="64"/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6"/>
      <c r="P30" s="66"/>
      <c r="Q30" s="66"/>
      <c r="R30" s="66"/>
      <c r="S30" s="66"/>
      <c r="T30" s="66"/>
      <c r="U30" s="66"/>
      <c r="V30" s="66"/>
      <c r="W30" s="66"/>
      <c r="X30" s="67">
        <f t="shared" si="5"/>
        <v>0</v>
      </c>
      <c r="Y30" s="68">
        <f t="shared" si="5"/>
        <v>0</v>
      </c>
      <c r="Z30" s="69">
        <f t="shared" si="5"/>
        <v>0</v>
      </c>
      <c r="AA30" s="71"/>
    </row>
    <row r="31" spans="1:27" x14ac:dyDescent="0.25">
      <c r="A31" s="1"/>
      <c r="B31" s="55"/>
      <c r="C31" s="63">
        <v>1290</v>
      </c>
      <c r="D31" s="64" t="s">
        <v>25</v>
      </c>
      <c r="E31" s="64"/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6"/>
      <c r="P31" s="66"/>
      <c r="Q31" s="66"/>
      <c r="R31" s="66"/>
      <c r="S31" s="66"/>
      <c r="T31" s="66"/>
      <c r="U31" s="66"/>
      <c r="V31" s="66"/>
      <c r="W31" s="66"/>
      <c r="X31" s="67">
        <f t="shared" si="5"/>
        <v>0</v>
      </c>
      <c r="Y31" s="68">
        <f t="shared" si="5"/>
        <v>0</v>
      </c>
      <c r="Z31" s="69">
        <f t="shared" si="5"/>
        <v>0</v>
      </c>
      <c r="AA31" s="71"/>
    </row>
    <row r="32" spans="1:27" x14ac:dyDescent="0.25">
      <c r="A32" s="1"/>
      <c r="B32" s="55"/>
      <c r="C32" s="56">
        <v>2000</v>
      </c>
      <c r="D32" s="57" t="s">
        <v>26</v>
      </c>
      <c r="E32" s="57"/>
      <c r="F32" s="70">
        <f>+F33+F42</f>
        <v>1639097.01</v>
      </c>
      <c r="G32" s="70">
        <f>+G33+G42</f>
        <v>908017.69</v>
      </c>
      <c r="H32" s="70">
        <f t="shared" ref="H32:N32" si="8">+H33+H42</f>
        <v>0</v>
      </c>
      <c r="I32" s="70">
        <f t="shared" si="8"/>
        <v>16278988.120000001</v>
      </c>
      <c r="J32" s="70">
        <f t="shared" si="8"/>
        <v>14698840.119999999</v>
      </c>
      <c r="K32" s="70">
        <f t="shared" si="8"/>
        <v>0</v>
      </c>
      <c r="L32" s="70">
        <f t="shared" si="8"/>
        <v>0</v>
      </c>
      <c r="M32" s="70">
        <f t="shared" si="8"/>
        <v>0</v>
      </c>
      <c r="N32" s="70">
        <f t="shared" si="8"/>
        <v>0</v>
      </c>
      <c r="O32" s="70"/>
      <c r="P32" s="70"/>
      <c r="Q32" s="70"/>
      <c r="R32" s="70"/>
      <c r="S32" s="70"/>
      <c r="T32" s="70"/>
      <c r="U32" s="70"/>
      <c r="V32" s="70"/>
      <c r="W32" s="70"/>
      <c r="X32" s="60">
        <f t="shared" si="5"/>
        <v>17918085.130000003</v>
      </c>
      <c r="Y32" s="59">
        <f t="shared" si="5"/>
        <v>15606857.809999999</v>
      </c>
      <c r="Z32" s="61">
        <f t="shared" si="5"/>
        <v>0</v>
      </c>
      <c r="AA32" s="71"/>
    </row>
    <row r="33" spans="1:27" x14ac:dyDescent="0.25">
      <c r="A33" s="1"/>
      <c r="B33" s="55"/>
      <c r="C33" s="56">
        <v>2100</v>
      </c>
      <c r="D33" s="57" t="s">
        <v>27</v>
      </c>
      <c r="E33" s="57"/>
      <c r="F33" s="70">
        <f>SUM(F34:F41)</f>
        <v>1639097.01</v>
      </c>
      <c r="G33" s="70">
        <f>SUM(G34:G41)</f>
        <v>908017.69</v>
      </c>
      <c r="H33" s="70">
        <f t="shared" ref="H33:N33" si="9">SUM(H34:H41)</f>
        <v>0</v>
      </c>
      <c r="I33" s="70">
        <f t="shared" si="9"/>
        <v>16278988.120000001</v>
      </c>
      <c r="J33" s="70">
        <f t="shared" si="9"/>
        <v>14698840.119999999</v>
      </c>
      <c r="K33" s="70">
        <f t="shared" si="9"/>
        <v>0</v>
      </c>
      <c r="L33" s="70">
        <f t="shared" si="9"/>
        <v>0</v>
      </c>
      <c r="M33" s="70">
        <f t="shared" si="9"/>
        <v>0</v>
      </c>
      <c r="N33" s="70">
        <f t="shared" si="9"/>
        <v>0</v>
      </c>
      <c r="O33" s="70"/>
      <c r="P33" s="70"/>
      <c r="Q33" s="70"/>
      <c r="R33" s="70"/>
      <c r="S33" s="70"/>
      <c r="T33" s="70"/>
      <c r="U33" s="70"/>
      <c r="V33" s="70"/>
      <c r="W33" s="70"/>
      <c r="X33" s="60">
        <f t="shared" si="5"/>
        <v>17918085.130000003</v>
      </c>
      <c r="Y33" s="59">
        <f t="shared" si="5"/>
        <v>15606857.809999999</v>
      </c>
      <c r="Z33" s="61">
        <f t="shared" si="5"/>
        <v>0</v>
      </c>
      <c r="AA33" s="71"/>
    </row>
    <row r="34" spans="1:27" x14ac:dyDescent="0.25">
      <c r="A34" s="1"/>
      <c r="B34" s="55"/>
      <c r="C34" s="63">
        <v>2110</v>
      </c>
      <c r="D34" s="64" t="s">
        <v>28</v>
      </c>
      <c r="E34" s="64"/>
      <c r="F34" s="73">
        <v>1639097.01</v>
      </c>
      <c r="G34" s="73">
        <v>908017.69</v>
      </c>
      <c r="H34" s="73">
        <v>0</v>
      </c>
      <c r="I34" s="73">
        <v>4019719.71</v>
      </c>
      <c r="J34" s="73">
        <v>3151883.7600000002</v>
      </c>
      <c r="K34" s="73">
        <v>0</v>
      </c>
      <c r="L34" s="73">
        <v>0</v>
      </c>
      <c r="M34" s="73">
        <v>0</v>
      </c>
      <c r="N34" s="73">
        <v>0</v>
      </c>
      <c r="O34" s="64"/>
      <c r="P34" s="64"/>
      <c r="Q34" s="64"/>
      <c r="R34" s="64"/>
      <c r="S34" s="64"/>
      <c r="T34" s="64"/>
      <c r="U34" s="64"/>
      <c r="V34" s="64"/>
      <c r="W34" s="64"/>
      <c r="X34" s="67">
        <f t="shared" si="5"/>
        <v>5658816.7199999997</v>
      </c>
      <c r="Y34" s="68">
        <f t="shared" si="5"/>
        <v>4059901.45</v>
      </c>
      <c r="Z34" s="69">
        <f t="shared" si="5"/>
        <v>0</v>
      </c>
      <c r="AA34" s="71"/>
    </row>
    <row r="35" spans="1:27" x14ac:dyDescent="0.25">
      <c r="A35" s="1"/>
      <c r="B35" s="55"/>
      <c r="C35" s="63">
        <v>2120</v>
      </c>
      <c r="D35" s="64" t="s">
        <v>29</v>
      </c>
      <c r="E35" s="64"/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68"/>
      <c r="P35" s="68"/>
      <c r="Q35" s="68"/>
      <c r="R35" s="68"/>
      <c r="S35" s="68"/>
      <c r="T35" s="68"/>
      <c r="U35" s="68"/>
      <c r="V35" s="68"/>
      <c r="W35" s="68"/>
      <c r="X35" s="67">
        <f t="shared" si="5"/>
        <v>0</v>
      </c>
      <c r="Y35" s="68">
        <f t="shared" si="5"/>
        <v>0</v>
      </c>
      <c r="Z35" s="69">
        <f t="shared" si="5"/>
        <v>0</v>
      </c>
      <c r="AA35" s="71"/>
    </row>
    <row r="36" spans="1:27" x14ac:dyDescent="0.25">
      <c r="A36" s="1"/>
      <c r="B36" s="55"/>
      <c r="C36" s="63">
        <v>2130</v>
      </c>
      <c r="D36" s="64" t="s">
        <v>30</v>
      </c>
      <c r="E36" s="64"/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64"/>
      <c r="P36" s="64"/>
      <c r="Q36" s="64"/>
      <c r="R36" s="64"/>
      <c r="S36" s="64"/>
      <c r="T36" s="64"/>
      <c r="U36" s="64"/>
      <c r="V36" s="64"/>
      <c r="W36" s="64"/>
      <c r="X36" s="67">
        <f t="shared" si="5"/>
        <v>0</v>
      </c>
      <c r="Y36" s="68">
        <f t="shared" si="5"/>
        <v>0</v>
      </c>
      <c r="Z36" s="69">
        <f t="shared" si="5"/>
        <v>0</v>
      </c>
      <c r="AA36" s="71"/>
    </row>
    <row r="37" spans="1:27" x14ac:dyDescent="0.25">
      <c r="A37" s="1"/>
      <c r="B37" s="55"/>
      <c r="C37" s="63">
        <v>2140</v>
      </c>
      <c r="D37" s="64" t="s">
        <v>31</v>
      </c>
      <c r="E37" s="74"/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68"/>
      <c r="P37" s="68"/>
      <c r="Q37" s="68"/>
      <c r="R37" s="68"/>
      <c r="S37" s="68"/>
      <c r="T37" s="68"/>
      <c r="U37" s="68"/>
      <c r="V37" s="68"/>
      <c r="W37" s="68"/>
      <c r="X37" s="67">
        <f t="shared" si="5"/>
        <v>0</v>
      </c>
      <c r="Y37" s="68">
        <f t="shared" si="5"/>
        <v>0</v>
      </c>
      <c r="Z37" s="69">
        <f t="shared" si="5"/>
        <v>0</v>
      </c>
      <c r="AA37" s="71"/>
    </row>
    <row r="38" spans="1:27" x14ac:dyDescent="0.25">
      <c r="A38" s="1"/>
      <c r="B38" s="55"/>
      <c r="C38" s="63">
        <v>2150</v>
      </c>
      <c r="D38" s="64" t="s">
        <v>32</v>
      </c>
      <c r="E38" s="64"/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68"/>
      <c r="P38" s="68"/>
      <c r="Q38" s="68"/>
      <c r="R38" s="68"/>
      <c r="S38" s="68"/>
      <c r="T38" s="68"/>
      <c r="U38" s="68"/>
      <c r="V38" s="68"/>
      <c r="W38" s="68"/>
      <c r="X38" s="67">
        <f t="shared" si="5"/>
        <v>0</v>
      </c>
      <c r="Y38" s="68">
        <f t="shared" si="5"/>
        <v>0</v>
      </c>
      <c r="Z38" s="69">
        <f t="shared" si="5"/>
        <v>0</v>
      </c>
      <c r="AA38" s="71"/>
    </row>
    <row r="39" spans="1:27" x14ac:dyDescent="0.25">
      <c r="A39" s="1"/>
      <c r="B39" s="55"/>
      <c r="C39" s="63">
        <v>2160</v>
      </c>
      <c r="D39" s="64" t="s">
        <v>33</v>
      </c>
      <c r="E39" s="64"/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66"/>
      <c r="P39" s="66"/>
      <c r="Q39" s="66"/>
      <c r="R39" s="66"/>
      <c r="S39" s="66"/>
      <c r="T39" s="66"/>
      <c r="U39" s="66"/>
      <c r="V39" s="66"/>
      <c r="W39" s="66"/>
      <c r="X39" s="67">
        <f t="shared" si="5"/>
        <v>0</v>
      </c>
      <c r="Y39" s="68">
        <f t="shared" si="5"/>
        <v>0</v>
      </c>
      <c r="Z39" s="69">
        <f t="shared" si="5"/>
        <v>0</v>
      </c>
      <c r="AA39" s="71"/>
    </row>
    <row r="40" spans="1:27" x14ac:dyDescent="0.25">
      <c r="A40" s="1"/>
      <c r="B40" s="55"/>
      <c r="C40" s="63">
        <v>2170</v>
      </c>
      <c r="D40" s="64" t="s">
        <v>34</v>
      </c>
      <c r="E40" s="64"/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/>
      <c r="P40" s="66"/>
      <c r="Q40" s="66"/>
      <c r="R40" s="66"/>
      <c r="S40" s="66"/>
      <c r="T40" s="66"/>
      <c r="U40" s="66"/>
      <c r="V40" s="66"/>
      <c r="W40" s="66"/>
      <c r="X40" s="67">
        <f t="shared" si="5"/>
        <v>0</v>
      </c>
      <c r="Y40" s="68">
        <f t="shared" si="5"/>
        <v>0</v>
      </c>
      <c r="Z40" s="69">
        <f t="shared" si="5"/>
        <v>0</v>
      </c>
      <c r="AA40" s="71"/>
    </row>
    <row r="41" spans="1:27" x14ac:dyDescent="0.25">
      <c r="A41" s="1"/>
      <c r="B41" s="55"/>
      <c r="C41" s="63">
        <v>2190</v>
      </c>
      <c r="D41" s="64" t="s">
        <v>35</v>
      </c>
      <c r="E41" s="64"/>
      <c r="F41" s="66">
        <v>0</v>
      </c>
      <c r="G41" s="66">
        <v>0</v>
      </c>
      <c r="H41" s="66">
        <v>0</v>
      </c>
      <c r="I41" s="73">
        <v>12259268.41</v>
      </c>
      <c r="J41" s="73">
        <v>11546956.359999999</v>
      </c>
      <c r="K41" s="73">
        <v>0</v>
      </c>
      <c r="L41" s="66">
        <v>0</v>
      </c>
      <c r="M41" s="66">
        <v>0</v>
      </c>
      <c r="N41" s="66">
        <v>0</v>
      </c>
      <c r="O41" s="66"/>
      <c r="P41" s="66"/>
      <c r="Q41" s="66"/>
      <c r="R41" s="66"/>
      <c r="S41" s="66"/>
      <c r="T41" s="66"/>
      <c r="U41" s="66"/>
      <c r="V41" s="66"/>
      <c r="W41" s="66"/>
      <c r="X41" s="67">
        <f t="shared" si="5"/>
        <v>12259268.41</v>
      </c>
      <c r="Y41" s="68">
        <f t="shared" si="5"/>
        <v>11546956.359999999</v>
      </c>
      <c r="Z41" s="69">
        <f t="shared" si="5"/>
        <v>0</v>
      </c>
      <c r="AA41" s="71"/>
    </row>
    <row r="42" spans="1:27" x14ac:dyDescent="0.25">
      <c r="A42" s="1"/>
      <c r="B42" s="55"/>
      <c r="C42" s="56">
        <v>2200</v>
      </c>
      <c r="D42" s="57" t="s">
        <v>36</v>
      </c>
      <c r="E42" s="57"/>
      <c r="F42" s="70">
        <f>SUM(F43:F48)</f>
        <v>0</v>
      </c>
      <c r="G42" s="70">
        <f>SUM(G43:G48)</f>
        <v>0</v>
      </c>
      <c r="H42" s="70">
        <f t="shared" ref="H42:N42" si="10">SUM(H43:H48)</f>
        <v>0</v>
      </c>
      <c r="I42" s="70">
        <f t="shared" si="10"/>
        <v>0</v>
      </c>
      <c r="J42" s="70">
        <f t="shared" si="10"/>
        <v>0</v>
      </c>
      <c r="K42" s="70">
        <f t="shared" si="10"/>
        <v>0</v>
      </c>
      <c r="L42" s="70">
        <f t="shared" si="10"/>
        <v>0</v>
      </c>
      <c r="M42" s="70">
        <f t="shared" si="10"/>
        <v>0</v>
      </c>
      <c r="N42" s="70">
        <f t="shared" si="10"/>
        <v>0</v>
      </c>
      <c r="O42" s="59"/>
      <c r="P42" s="59"/>
      <c r="Q42" s="59"/>
      <c r="R42" s="59"/>
      <c r="S42" s="59"/>
      <c r="T42" s="59"/>
      <c r="U42" s="59"/>
      <c r="V42" s="59"/>
      <c r="W42" s="59"/>
      <c r="X42" s="60">
        <f t="shared" si="5"/>
        <v>0</v>
      </c>
      <c r="Y42" s="59">
        <f t="shared" si="5"/>
        <v>0</v>
      </c>
      <c r="Z42" s="61">
        <f t="shared" si="5"/>
        <v>0</v>
      </c>
      <c r="AA42" s="71"/>
    </row>
    <row r="43" spans="1:27" x14ac:dyDescent="0.25">
      <c r="A43" s="1"/>
      <c r="B43" s="55"/>
      <c r="C43" s="63">
        <v>2210</v>
      </c>
      <c r="D43" s="64" t="s">
        <v>37</v>
      </c>
      <c r="E43" s="64"/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8"/>
      <c r="P43" s="68"/>
      <c r="Q43" s="68"/>
      <c r="R43" s="68"/>
      <c r="S43" s="68"/>
      <c r="T43" s="68"/>
      <c r="U43" s="68"/>
      <c r="V43" s="68"/>
      <c r="W43" s="68"/>
      <c r="X43" s="67">
        <f t="shared" si="5"/>
        <v>0</v>
      </c>
      <c r="Y43" s="68">
        <f t="shared" si="5"/>
        <v>0</v>
      </c>
      <c r="Z43" s="69">
        <f t="shared" si="5"/>
        <v>0</v>
      </c>
      <c r="AA43" s="71"/>
    </row>
    <row r="44" spans="1:27" x14ac:dyDescent="0.25">
      <c r="A44" s="1"/>
      <c r="B44" s="55"/>
      <c r="C44" s="63">
        <v>2220</v>
      </c>
      <c r="D44" s="64" t="s">
        <v>38</v>
      </c>
      <c r="E44" s="64"/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/>
      <c r="P44" s="66"/>
      <c r="Q44" s="66"/>
      <c r="R44" s="66"/>
      <c r="S44" s="66"/>
      <c r="T44" s="66"/>
      <c r="U44" s="66"/>
      <c r="V44" s="66"/>
      <c r="W44" s="66"/>
      <c r="X44" s="67">
        <f t="shared" si="5"/>
        <v>0</v>
      </c>
      <c r="Y44" s="68">
        <f t="shared" si="5"/>
        <v>0</v>
      </c>
      <c r="Z44" s="69">
        <f t="shared" si="5"/>
        <v>0</v>
      </c>
      <c r="AA44" s="71"/>
    </row>
    <row r="45" spans="1:27" x14ac:dyDescent="0.25">
      <c r="A45" s="1"/>
      <c r="B45" s="55"/>
      <c r="C45" s="63">
        <v>2230</v>
      </c>
      <c r="D45" s="64" t="s">
        <v>39</v>
      </c>
      <c r="E45" s="64"/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/>
      <c r="P45" s="66"/>
      <c r="Q45" s="66"/>
      <c r="R45" s="66"/>
      <c r="S45" s="66"/>
      <c r="T45" s="66"/>
      <c r="U45" s="66"/>
      <c r="V45" s="66"/>
      <c r="W45" s="66"/>
      <c r="X45" s="67">
        <f t="shared" ref="X45:Z62" si="11">+F45+I45+L45+O45+R45+U45</f>
        <v>0</v>
      </c>
      <c r="Y45" s="68">
        <f t="shared" si="11"/>
        <v>0</v>
      </c>
      <c r="Z45" s="69">
        <f t="shared" si="11"/>
        <v>0</v>
      </c>
      <c r="AA45" s="71"/>
    </row>
    <row r="46" spans="1:27" x14ac:dyDescent="0.25">
      <c r="A46" s="1"/>
      <c r="B46" s="55"/>
      <c r="C46" s="63">
        <v>2240</v>
      </c>
      <c r="D46" s="64" t="s">
        <v>40</v>
      </c>
      <c r="E46" s="64"/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/>
      <c r="P46" s="66"/>
      <c r="Q46" s="66"/>
      <c r="R46" s="66"/>
      <c r="S46" s="66"/>
      <c r="T46" s="66"/>
      <c r="U46" s="66"/>
      <c r="V46" s="66"/>
      <c r="W46" s="66"/>
      <c r="X46" s="67">
        <f t="shared" si="11"/>
        <v>0</v>
      </c>
      <c r="Y46" s="68">
        <f t="shared" si="11"/>
        <v>0</v>
      </c>
      <c r="Z46" s="69">
        <f t="shared" si="11"/>
        <v>0</v>
      </c>
      <c r="AA46" s="71"/>
    </row>
    <row r="47" spans="1:27" x14ac:dyDescent="0.25">
      <c r="A47" s="1"/>
      <c r="B47" s="55"/>
      <c r="C47" s="63">
        <v>2250</v>
      </c>
      <c r="D47" s="64" t="s">
        <v>41</v>
      </c>
      <c r="E47" s="64"/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/>
      <c r="P47" s="66"/>
      <c r="Q47" s="66"/>
      <c r="R47" s="66"/>
      <c r="S47" s="66"/>
      <c r="T47" s="66"/>
      <c r="U47" s="66"/>
      <c r="V47" s="66"/>
      <c r="W47" s="66"/>
      <c r="X47" s="67">
        <f t="shared" si="11"/>
        <v>0</v>
      </c>
      <c r="Y47" s="68">
        <f t="shared" si="11"/>
        <v>0</v>
      </c>
      <c r="Z47" s="69">
        <f t="shared" si="11"/>
        <v>0</v>
      </c>
      <c r="AA47" s="71"/>
    </row>
    <row r="48" spans="1:27" x14ac:dyDescent="0.25">
      <c r="A48" s="1"/>
      <c r="B48" s="55"/>
      <c r="C48" s="63">
        <v>2260</v>
      </c>
      <c r="D48" s="64" t="s">
        <v>42</v>
      </c>
      <c r="E48" s="64"/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/>
      <c r="P48" s="66"/>
      <c r="Q48" s="66"/>
      <c r="R48" s="66"/>
      <c r="S48" s="66"/>
      <c r="T48" s="66"/>
      <c r="U48" s="66"/>
      <c r="V48" s="66"/>
      <c r="W48" s="66"/>
      <c r="X48" s="67">
        <f t="shared" si="11"/>
        <v>0</v>
      </c>
      <c r="Y48" s="68">
        <f t="shared" si="11"/>
        <v>0</v>
      </c>
      <c r="Z48" s="69">
        <f t="shared" si="11"/>
        <v>0</v>
      </c>
      <c r="AA48" s="71"/>
    </row>
    <row r="49" spans="1:27" x14ac:dyDescent="0.25">
      <c r="A49" s="1"/>
      <c r="B49" s="55"/>
      <c r="C49" s="56">
        <v>3000</v>
      </c>
      <c r="D49" s="75" t="s">
        <v>43</v>
      </c>
      <c r="E49" s="75"/>
      <c r="F49" s="76">
        <f>+F50+F54+F60</f>
        <v>8675676.5600000005</v>
      </c>
      <c r="G49" s="76">
        <f>+G50+G54+G60</f>
        <v>6493212.3600000003</v>
      </c>
      <c r="H49" s="76">
        <f t="shared" ref="H49:N49" si="12">+H50+H54+H60</f>
        <v>0</v>
      </c>
      <c r="I49" s="76">
        <f t="shared" si="12"/>
        <v>53109704.659999996</v>
      </c>
      <c r="J49" s="76">
        <f t="shared" si="12"/>
        <v>51767049.909999996</v>
      </c>
      <c r="K49" s="76">
        <f t="shared" si="12"/>
        <v>0</v>
      </c>
      <c r="L49" s="76">
        <f t="shared" si="12"/>
        <v>0</v>
      </c>
      <c r="M49" s="76">
        <f t="shared" si="12"/>
        <v>0</v>
      </c>
      <c r="N49" s="76">
        <f t="shared" si="12"/>
        <v>0</v>
      </c>
      <c r="O49" s="70"/>
      <c r="P49" s="70"/>
      <c r="Q49" s="70"/>
      <c r="R49" s="70"/>
      <c r="S49" s="70"/>
      <c r="T49" s="70"/>
      <c r="U49" s="70"/>
      <c r="V49" s="70"/>
      <c r="W49" s="70"/>
      <c r="X49" s="60">
        <f t="shared" si="11"/>
        <v>61785381.219999999</v>
      </c>
      <c r="Y49" s="59">
        <f t="shared" si="11"/>
        <v>58260262.269999996</v>
      </c>
      <c r="Z49" s="61">
        <f t="shared" si="11"/>
        <v>0</v>
      </c>
      <c r="AA49" s="71"/>
    </row>
    <row r="50" spans="1:27" x14ac:dyDescent="0.25">
      <c r="A50" s="1"/>
      <c r="B50" s="55"/>
      <c r="C50" s="56">
        <v>3100</v>
      </c>
      <c r="D50" s="57" t="s">
        <v>44</v>
      </c>
      <c r="E50" s="57"/>
      <c r="F50" s="70">
        <f>SUM(F51:F53)</f>
        <v>2370353.4700000002</v>
      </c>
      <c r="G50" s="70">
        <f>SUM(G51:G53)</f>
        <v>2145.94</v>
      </c>
      <c r="H50" s="70">
        <f t="shared" ref="H50:N50" si="13">SUM(H51:H53)</f>
        <v>0</v>
      </c>
      <c r="I50" s="70">
        <f t="shared" si="13"/>
        <v>2469632.65</v>
      </c>
      <c r="J50" s="70">
        <f t="shared" si="13"/>
        <v>2469632.65</v>
      </c>
      <c r="K50" s="70">
        <f t="shared" si="13"/>
        <v>0</v>
      </c>
      <c r="L50" s="70">
        <f t="shared" si="13"/>
        <v>0</v>
      </c>
      <c r="M50" s="70">
        <f t="shared" si="13"/>
        <v>0</v>
      </c>
      <c r="N50" s="70">
        <f t="shared" si="13"/>
        <v>0</v>
      </c>
      <c r="O50" s="70"/>
      <c r="P50" s="70"/>
      <c r="Q50" s="70"/>
      <c r="R50" s="70"/>
      <c r="S50" s="70"/>
      <c r="T50" s="70"/>
      <c r="U50" s="70"/>
      <c r="V50" s="70"/>
      <c r="W50" s="70"/>
      <c r="X50" s="60">
        <f t="shared" si="11"/>
        <v>4839986.12</v>
      </c>
      <c r="Y50" s="59">
        <f t="shared" si="11"/>
        <v>2471778.59</v>
      </c>
      <c r="Z50" s="61">
        <f t="shared" si="11"/>
        <v>0</v>
      </c>
      <c r="AA50" s="71"/>
    </row>
    <row r="51" spans="1:27" x14ac:dyDescent="0.25">
      <c r="A51" s="1"/>
      <c r="B51" s="55"/>
      <c r="C51" s="63">
        <v>3110</v>
      </c>
      <c r="D51" s="64" t="s">
        <v>45</v>
      </c>
      <c r="E51" s="64"/>
      <c r="F51" s="66">
        <v>2370353.4700000002</v>
      </c>
      <c r="G51" s="66">
        <v>2145.94</v>
      </c>
      <c r="H51" s="66">
        <v>0</v>
      </c>
      <c r="I51" s="66">
        <v>2469632.65</v>
      </c>
      <c r="J51" s="66">
        <v>2469632.65</v>
      </c>
      <c r="K51" s="66">
        <v>0</v>
      </c>
      <c r="L51" s="66">
        <v>0</v>
      </c>
      <c r="M51" s="66">
        <v>0</v>
      </c>
      <c r="N51" s="66">
        <v>0</v>
      </c>
      <c r="O51" s="66"/>
      <c r="P51" s="66"/>
      <c r="Q51" s="66"/>
      <c r="R51" s="66"/>
      <c r="S51" s="66"/>
      <c r="T51" s="66"/>
      <c r="U51" s="66"/>
      <c r="V51" s="66"/>
      <c r="W51" s="66"/>
      <c r="X51" s="67">
        <f t="shared" si="11"/>
        <v>4839986.12</v>
      </c>
      <c r="Y51" s="68">
        <f t="shared" si="11"/>
        <v>2471778.59</v>
      </c>
      <c r="Z51" s="69">
        <f t="shared" si="11"/>
        <v>0</v>
      </c>
      <c r="AA51" s="71"/>
    </row>
    <row r="52" spans="1:27" x14ac:dyDescent="0.25">
      <c r="A52" s="1"/>
      <c r="B52" s="55"/>
      <c r="C52" s="63">
        <v>3120</v>
      </c>
      <c r="D52" s="64" t="s">
        <v>46</v>
      </c>
      <c r="E52" s="64"/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/>
      <c r="P52" s="66"/>
      <c r="Q52" s="66"/>
      <c r="R52" s="66"/>
      <c r="S52" s="66"/>
      <c r="T52" s="66"/>
      <c r="U52" s="66"/>
      <c r="V52" s="66"/>
      <c r="W52" s="66"/>
      <c r="X52" s="67">
        <f t="shared" si="11"/>
        <v>0</v>
      </c>
      <c r="Y52" s="68">
        <f t="shared" si="11"/>
        <v>0</v>
      </c>
      <c r="Z52" s="69">
        <f t="shared" si="11"/>
        <v>0</v>
      </c>
      <c r="AA52" s="71"/>
    </row>
    <row r="53" spans="1:27" x14ac:dyDescent="0.25">
      <c r="A53" s="1"/>
      <c r="B53" s="55"/>
      <c r="C53" s="63">
        <v>3130</v>
      </c>
      <c r="D53" s="64" t="s">
        <v>47</v>
      </c>
      <c r="E53" s="64"/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8"/>
      <c r="P53" s="68"/>
      <c r="Q53" s="68"/>
      <c r="R53" s="68"/>
      <c r="S53" s="68"/>
      <c r="T53" s="68"/>
      <c r="U53" s="68"/>
      <c r="V53" s="68"/>
      <c r="W53" s="68"/>
      <c r="X53" s="67">
        <f t="shared" si="11"/>
        <v>0</v>
      </c>
      <c r="Y53" s="68">
        <f t="shared" si="11"/>
        <v>0</v>
      </c>
      <c r="Z53" s="69">
        <f t="shared" si="11"/>
        <v>0</v>
      </c>
      <c r="AA53" s="71"/>
    </row>
    <row r="54" spans="1:27" x14ac:dyDescent="0.25">
      <c r="A54" s="1"/>
      <c r="B54" s="55"/>
      <c r="C54" s="56">
        <v>3200</v>
      </c>
      <c r="D54" s="57" t="s">
        <v>48</v>
      </c>
      <c r="E54" s="57"/>
      <c r="F54" s="70">
        <f>SUM(F55:F59)</f>
        <v>6305323.0899999999</v>
      </c>
      <c r="G54" s="70">
        <f>SUM(G55:G59)</f>
        <v>6491066.4199999999</v>
      </c>
      <c r="H54" s="70">
        <f t="shared" ref="H54:N54" si="14">SUM(H55:H59)</f>
        <v>0</v>
      </c>
      <c r="I54" s="70">
        <f t="shared" si="14"/>
        <v>50640072.009999998</v>
      </c>
      <c r="J54" s="70">
        <f t="shared" si="14"/>
        <v>49297417.259999998</v>
      </c>
      <c r="K54" s="70">
        <f t="shared" si="14"/>
        <v>0</v>
      </c>
      <c r="L54" s="70">
        <f t="shared" si="14"/>
        <v>0</v>
      </c>
      <c r="M54" s="70">
        <f t="shared" si="14"/>
        <v>0</v>
      </c>
      <c r="N54" s="70">
        <f t="shared" si="14"/>
        <v>0</v>
      </c>
      <c r="O54" s="59"/>
      <c r="P54" s="59"/>
      <c r="Q54" s="59"/>
      <c r="R54" s="59"/>
      <c r="S54" s="59"/>
      <c r="T54" s="59"/>
      <c r="U54" s="59"/>
      <c r="V54" s="59"/>
      <c r="W54" s="59"/>
      <c r="X54" s="60">
        <f t="shared" si="11"/>
        <v>56945395.099999994</v>
      </c>
      <c r="Y54" s="59">
        <f t="shared" si="11"/>
        <v>55788483.68</v>
      </c>
      <c r="Z54" s="61">
        <f t="shared" si="11"/>
        <v>0</v>
      </c>
      <c r="AA54" s="71"/>
    </row>
    <row r="55" spans="1:27" x14ac:dyDescent="0.25">
      <c r="A55" s="1"/>
      <c r="B55" s="55"/>
      <c r="C55" s="63">
        <v>3210</v>
      </c>
      <c r="D55" s="64" t="s">
        <v>49</v>
      </c>
      <c r="E55" s="64"/>
      <c r="F55" s="73">
        <v>-185743.33</v>
      </c>
      <c r="G55" s="73">
        <v>186279.97</v>
      </c>
      <c r="H55" s="73">
        <v>0</v>
      </c>
      <c r="I55" s="73">
        <v>1342654.75</v>
      </c>
      <c r="J55" s="73">
        <v>3893275.32</v>
      </c>
      <c r="K55" s="73">
        <v>0</v>
      </c>
      <c r="L55" s="73">
        <v>0</v>
      </c>
      <c r="M55" s="73">
        <v>0</v>
      </c>
      <c r="N55" s="73">
        <v>0</v>
      </c>
      <c r="O55" s="66"/>
      <c r="P55" s="66"/>
      <c r="Q55" s="66"/>
      <c r="R55" s="66"/>
      <c r="S55" s="66"/>
      <c r="T55" s="66"/>
      <c r="U55" s="66"/>
      <c r="V55" s="66"/>
      <c r="W55" s="66"/>
      <c r="X55" s="67">
        <f t="shared" si="11"/>
        <v>1156911.42</v>
      </c>
      <c r="Y55" s="68">
        <f t="shared" si="11"/>
        <v>4079555.29</v>
      </c>
      <c r="Z55" s="69">
        <f t="shared" si="11"/>
        <v>0</v>
      </c>
      <c r="AA55" s="71"/>
    </row>
    <row r="56" spans="1:27" x14ac:dyDescent="0.25">
      <c r="A56" s="1"/>
      <c r="B56" s="55"/>
      <c r="C56" s="63">
        <v>3220</v>
      </c>
      <c r="D56" s="64" t="s">
        <v>50</v>
      </c>
      <c r="E56" s="64"/>
      <c r="F56" s="73">
        <v>6491066.4199999999</v>
      </c>
      <c r="G56" s="73">
        <v>6304786.4500000002</v>
      </c>
      <c r="H56" s="73">
        <v>0</v>
      </c>
      <c r="I56" s="73">
        <v>49297417.259999998</v>
      </c>
      <c r="J56" s="73">
        <v>45404141.939999998</v>
      </c>
      <c r="K56" s="73">
        <v>0</v>
      </c>
      <c r="L56" s="73">
        <v>0</v>
      </c>
      <c r="M56" s="73">
        <v>0</v>
      </c>
      <c r="N56" s="73">
        <v>0</v>
      </c>
      <c r="O56" s="66"/>
      <c r="P56" s="66"/>
      <c r="Q56" s="66"/>
      <c r="R56" s="66"/>
      <c r="S56" s="66"/>
      <c r="T56" s="66"/>
      <c r="U56" s="66"/>
      <c r="V56" s="66"/>
      <c r="W56" s="66"/>
      <c r="X56" s="67">
        <f t="shared" si="11"/>
        <v>55788483.68</v>
      </c>
      <c r="Y56" s="68">
        <f t="shared" si="11"/>
        <v>51708928.390000001</v>
      </c>
      <c r="Z56" s="69">
        <f t="shared" si="11"/>
        <v>0</v>
      </c>
      <c r="AA56" s="71"/>
    </row>
    <row r="57" spans="1:27" x14ac:dyDescent="0.25">
      <c r="A57" s="1"/>
      <c r="B57" s="55"/>
      <c r="C57" s="63">
        <v>3230</v>
      </c>
      <c r="D57" s="64" t="s">
        <v>51</v>
      </c>
      <c r="E57" s="64"/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66"/>
      <c r="P57" s="66"/>
      <c r="Q57" s="66"/>
      <c r="R57" s="66"/>
      <c r="S57" s="66"/>
      <c r="T57" s="66"/>
      <c r="U57" s="66"/>
      <c r="V57" s="66"/>
      <c r="W57" s="66"/>
      <c r="X57" s="67">
        <f t="shared" si="11"/>
        <v>0</v>
      </c>
      <c r="Y57" s="68">
        <f t="shared" si="11"/>
        <v>0</v>
      </c>
      <c r="Z57" s="69">
        <f t="shared" si="11"/>
        <v>0</v>
      </c>
      <c r="AA57" s="71"/>
    </row>
    <row r="58" spans="1:27" x14ac:dyDescent="0.25">
      <c r="A58" s="1"/>
      <c r="B58" s="55"/>
      <c r="C58" s="63">
        <v>3240</v>
      </c>
      <c r="D58" s="77" t="s">
        <v>52</v>
      </c>
      <c r="E58" s="77"/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68"/>
      <c r="P58" s="68"/>
      <c r="Q58" s="68"/>
      <c r="R58" s="68"/>
      <c r="S58" s="68"/>
      <c r="T58" s="68"/>
      <c r="U58" s="68"/>
      <c r="V58" s="68"/>
      <c r="W58" s="68"/>
      <c r="X58" s="67">
        <f t="shared" si="11"/>
        <v>0</v>
      </c>
      <c r="Y58" s="68">
        <f t="shared" si="11"/>
        <v>0</v>
      </c>
      <c r="Z58" s="69">
        <f t="shared" si="11"/>
        <v>0</v>
      </c>
      <c r="AA58" s="71"/>
    </row>
    <row r="59" spans="1:27" x14ac:dyDescent="0.25">
      <c r="A59" s="1"/>
      <c r="B59" s="55"/>
      <c r="C59" s="63">
        <v>3250</v>
      </c>
      <c r="D59" s="64" t="s">
        <v>53</v>
      </c>
      <c r="E59" s="64"/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68"/>
      <c r="P59" s="68"/>
      <c r="Q59" s="68"/>
      <c r="R59" s="68"/>
      <c r="S59" s="68"/>
      <c r="T59" s="68"/>
      <c r="U59" s="68"/>
      <c r="V59" s="68"/>
      <c r="W59" s="68"/>
      <c r="X59" s="67">
        <f t="shared" si="11"/>
        <v>0</v>
      </c>
      <c r="Y59" s="68">
        <f t="shared" si="11"/>
        <v>0</v>
      </c>
      <c r="Z59" s="69">
        <f t="shared" si="11"/>
        <v>0</v>
      </c>
      <c r="AA59" s="71"/>
    </row>
    <row r="60" spans="1:27" x14ac:dyDescent="0.25">
      <c r="A60" s="1"/>
      <c r="B60" s="55"/>
      <c r="C60" s="56">
        <v>3300</v>
      </c>
      <c r="D60" s="57" t="s">
        <v>54</v>
      </c>
      <c r="E60" s="57"/>
      <c r="F60" s="70">
        <f>SUM(F61:F62)</f>
        <v>0</v>
      </c>
      <c r="G60" s="70">
        <f>SUM(G61:G62)</f>
        <v>0</v>
      </c>
      <c r="H60" s="70">
        <f t="shared" ref="H60:N60" si="15">SUM(H61:H62)</f>
        <v>0</v>
      </c>
      <c r="I60" s="70">
        <f t="shared" si="15"/>
        <v>0</v>
      </c>
      <c r="J60" s="70">
        <f t="shared" si="15"/>
        <v>0</v>
      </c>
      <c r="K60" s="70">
        <f t="shared" si="15"/>
        <v>0</v>
      </c>
      <c r="L60" s="70">
        <f t="shared" si="15"/>
        <v>0</v>
      </c>
      <c r="M60" s="70">
        <f t="shared" si="15"/>
        <v>0</v>
      </c>
      <c r="N60" s="70">
        <f t="shared" si="15"/>
        <v>0</v>
      </c>
      <c r="O60" s="70"/>
      <c r="P60" s="70"/>
      <c r="Q60" s="70"/>
      <c r="R60" s="70"/>
      <c r="S60" s="70"/>
      <c r="T60" s="70"/>
      <c r="U60" s="70"/>
      <c r="V60" s="70"/>
      <c r="W60" s="70"/>
      <c r="X60" s="60">
        <f t="shared" si="11"/>
        <v>0</v>
      </c>
      <c r="Y60" s="59">
        <f t="shared" si="11"/>
        <v>0</v>
      </c>
      <c r="Z60" s="61">
        <f t="shared" si="11"/>
        <v>0</v>
      </c>
      <c r="AA60" s="71"/>
    </row>
    <row r="61" spans="1:27" x14ac:dyDescent="0.25">
      <c r="A61" s="1"/>
      <c r="B61" s="55"/>
      <c r="C61" s="63">
        <v>3310</v>
      </c>
      <c r="D61" s="64" t="s">
        <v>55</v>
      </c>
      <c r="E61" s="64"/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66"/>
      <c r="P61" s="66"/>
      <c r="Q61" s="66"/>
      <c r="R61" s="66"/>
      <c r="S61" s="66"/>
      <c r="T61" s="66"/>
      <c r="U61" s="66"/>
      <c r="V61" s="66"/>
      <c r="W61" s="66"/>
      <c r="X61" s="67">
        <f t="shared" si="11"/>
        <v>0</v>
      </c>
      <c r="Y61" s="68">
        <f t="shared" si="11"/>
        <v>0</v>
      </c>
      <c r="Z61" s="69">
        <f t="shared" si="11"/>
        <v>0</v>
      </c>
      <c r="AA61" s="71"/>
    </row>
    <row r="62" spans="1:27" x14ac:dyDescent="0.25">
      <c r="A62" s="1"/>
      <c r="B62" s="55"/>
      <c r="C62" s="63">
        <v>3320</v>
      </c>
      <c r="D62" s="64" t="s">
        <v>56</v>
      </c>
      <c r="E62" s="64"/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66"/>
      <c r="P62" s="66"/>
      <c r="Q62" s="66"/>
      <c r="R62" s="66"/>
      <c r="S62" s="66"/>
      <c r="T62" s="66"/>
      <c r="U62" s="66"/>
      <c r="V62" s="66"/>
      <c r="W62" s="66"/>
      <c r="X62" s="67">
        <f t="shared" si="11"/>
        <v>0</v>
      </c>
      <c r="Y62" s="68">
        <f t="shared" si="11"/>
        <v>0</v>
      </c>
      <c r="Z62" s="69">
        <f t="shared" si="11"/>
        <v>0</v>
      </c>
      <c r="AA62" s="71"/>
    </row>
    <row r="63" spans="1:27" x14ac:dyDescent="0.25">
      <c r="A63" s="1"/>
      <c r="B63" s="55"/>
      <c r="C63" s="63"/>
      <c r="D63" s="78"/>
      <c r="E63" s="78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7"/>
      <c r="Y63" s="66"/>
      <c r="Z63" s="79"/>
      <c r="AA63" s="71"/>
    </row>
    <row r="64" spans="1:27" x14ac:dyDescent="0.25">
      <c r="A64" s="1"/>
      <c r="B64" s="55"/>
      <c r="C64" s="63"/>
      <c r="D64" s="78"/>
      <c r="E64" s="78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7"/>
      <c r="Y64" s="66"/>
      <c r="Z64" s="79"/>
      <c r="AA64" s="71"/>
    </row>
    <row r="65" spans="1:27" x14ac:dyDescent="0.25">
      <c r="A65" s="1"/>
      <c r="B65" s="55"/>
      <c r="C65" s="63"/>
      <c r="D65" s="80"/>
      <c r="E65" s="80"/>
      <c r="F65" s="66"/>
      <c r="G65" s="66"/>
      <c r="H65" s="66"/>
      <c r="I65" s="66"/>
      <c r="J65" s="66"/>
      <c r="K65" s="66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7"/>
      <c r="Y65" s="66"/>
      <c r="Z65" s="79"/>
      <c r="AA65" s="71"/>
    </row>
    <row r="66" spans="1:27" x14ac:dyDescent="0.25">
      <c r="A66" s="1"/>
      <c r="B66" s="55"/>
      <c r="C66" s="63"/>
      <c r="D66" s="81"/>
      <c r="E66" s="81"/>
      <c r="F66" s="68"/>
      <c r="G66" s="68"/>
      <c r="H66" s="68"/>
      <c r="I66" s="68"/>
      <c r="J66" s="68"/>
      <c r="K66" s="68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82"/>
      <c r="Y66" s="68"/>
      <c r="Z66" s="69"/>
      <c r="AA66" s="71"/>
    </row>
    <row r="67" spans="1:27" x14ac:dyDescent="0.25">
      <c r="A67" s="1"/>
      <c r="B67" s="55"/>
      <c r="C67" s="63"/>
      <c r="D67" s="83"/>
      <c r="E67" s="83"/>
      <c r="F67" s="58"/>
      <c r="G67" s="58"/>
      <c r="H67" s="58"/>
      <c r="I67" s="58"/>
      <c r="J67" s="58"/>
      <c r="K67" s="58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84"/>
      <c r="Y67" s="58"/>
      <c r="Z67" s="85"/>
      <c r="AA67" s="71"/>
    </row>
    <row r="68" spans="1:27" x14ac:dyDescent="0.25">
      <c r="A68" s="1"/>
      <c r="B68" s="55"/>
      <c r="C68" s="63"/>
      <c r="D68" s="78"/>
      <c r="E68" s="78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7"/>
      <c r="Y68" s="66"/>
      <c r="Z68" s="79"/>
      <c r="AA68" s="71"/>
    </row>
    <row r="69" spans="1:27" x14ac:dyDescent="0.25">
      <c r="A69" s="1"/>
      <c r="B69" s="55"/>
      <c r="C69" s="86"/>
      <c r="D69" s="87"/>
      <c r="E69" s="87"/>
      <c r="F69" s="88"/>
      <c r="G69" s="88"/>
      <c r="H69" s="88"/>
      <c r="I69" s="88"/>
      <c r="J69" s="88"/>
      <c r="K69" s="88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90"/>
      <c r="Y69" s="88"/>
      <c r="Z69" s="91"/>
      <c r="AA69" s="71"/>
    </row>
    <row r="70" spans="1:27" ht="15.75" thickBot="1" x14ac:dyDescent="0.3">
      <c r="A70" s="1"/>
      <c r="B70" s="92"/>
      <c r="C70" s="93"/>
      <c r="D70" s="94"/>
      <c r="E70" s="94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6"/>
    </row>
    <row r="72" spans="1:27" ht="15" customHeight="1" x14ac:dyDescent="0.25">
      <c r="B72" s="97" t="s">
        <v>60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</sheetData>
  <mergeCells count="16">
    <mergeCell ref="B72:AA72"/>
    <mergeCell ref="R9:T10"/>
    <mergeCell ref="U9:W10"/>
    <mergeCell ref="X9:Z10"/>
    <mergeCell ref="D12:E12"/>
    <mergeCell ref="D70:E70"/>
    <mergeCell ref="E2:Z2"/>
    <mergeCell ref="E3:Z3"/>
    <mergeCell ref="E4:Z4"/>
    <mergeCell ref="E5:Z5"/>
    <mergeCell ref="E7:Z7"/>
    <mergeCell ref="D9:E11"/>
    <mergeCell ref="F9:H10"/>
    <mergeCell ref="I9:K10"/>
    <mergeCell ref="L9:N10"/>
    <mergeCell ref="O9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2019-11-06T16:53:01Z</dcterms:created>
  <dcterms:modified xsi:type="dcterms:W3CDTF">2019-11-06T16:59:53Z</dcterms:modified>
</cp:coreProperties>
</file>